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255" tabRatio="449" activeTab="1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Area" localSheetId="0">'Приложение 1'!$A$1:$T$17</definedName>
    <definedName name="_xlnm.Print_Area" localSheetId="1">'Приложение 2'!$A$1:$V$17</definedName>
    <definedName name="_xlnm.Print_Area" localSheetId="2">'Приложение 3'!$A$1:$N$10</definedName>
  </definedNames>
  <calcPr fullCalcOnLoad="1"/>
</workbook>
</file>

<file path=xl/sharedStrings.xml><?xml version="1.0" encoding="utf-8"?>
<sst xmlns="http://schemas.openxmlformats.org/spreadsheetml/2006/main" count="179" uniqueCount="89">
  <si>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</si>
  <si>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</si>
  <si>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</si>
  <si>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</si>
  <si>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</si>
  <si>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</si>
  <si>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</si>
  <si>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</si>
  <si>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</si>
  <si>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</si>
  <si>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</si>
  <si>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</si>
  <si>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Плановая дата завершения работ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</si>
  <si>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</si>
  <si>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</si>
  <si>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</si>
  <si>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</si>
  <si>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</si>
  <si>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Фонда содействия реформированию жилищно-коммунального хозяйства</t>
  </si>
  <si>
    <t xml:space="preserve">за счет средств краевого бюджета 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</si>
  <si>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</si>
  <si>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</si>
  <si>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</si>
  <si>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</si>
  <si>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</si>
  <si>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</si>
  <si>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1.1</t>
  </si>
  <si>
    <t>№ п\п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</si>
  <si>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</si>
  <si>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</si>
  <si>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</si>
  <si>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</si>
  <si>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</si>
  <si>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</si>
  <si>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</si>
  <si>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</si>
  <si>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другие виды</t>
  </si>
  <si>
    <t>ед.</t>
  </si>
  <si>
    <t>кв.м.</t>
  </si>
  <si>
    <t>куб.м.</t>
  </si>
  <si>
    <t xml:space="preserve">руб. </t>
  </si>
  <si>
    <t>4а</t>
  </si>
  <si>
    <t>4б</t>
  </si>
  <si>
    <t>4в</t>
  </si>
  <si>
    <t>4г</t>
  </si>
  <si>
    <t>4д</t>
  </si>
  <si>
    <t>1.2.1</t>
  </si>
  <si>
    <t>виды, установленные законом Камчатского края от 02.12.2013 №359</t>
  </si>
  <si>
    <t>государственная экспертиза проектной документации</t>
  </si>
  <si>
    <t>проведение инженерно-геологических изысканий</t>
  </si>
  <si>
    <t>Планируемый год проведения капитального ремонта</t>
  </si>
  <si>
    <t>Общая площадь МКД, всего</t>
  </si>
  <si>
    <t>Количество МКД</t>
  </si>
  <si>
    <t>Всего</t>
  </si>
  <si>
    <t>отопление</t>
  </si>
  <si>
    <t>ХВС</t>
  </si>
  <si>
    <t>ГВС</t>
  </si>
  <si>
    <t>1.2</t>
  </si>
  <si>
    <t>электро снабжение</t>
  </si>
  <si>
    <t>водо отведение</t>
  </si>
  <si>
    <t>Итого по МО:</t>
  </si>
  <si>
    <t>Х</t>
  </si>
  <si>
    <t>иные источники</t>
  </si>
  <si>
    <t>Приложение 1 к Постановлению администрации муниципального образования</t>
  </si>
  <si>
    <t>1.1.2</t>
  </si>
  <si>
    <t>2017</t>
  </si>
  <si>
    <t>2018</t>
  </si>
  <si>
    <t>2019</t>
  </si>
  <si>
    <t>1.2.2</t>
  </si>
  <si>
    <t>Приложение 2 к Постановлению администрации муниципального образования</t>
  </si>
  <si>
    <t>Приложение 3 к Постановлению администрации муниципального образования</t>
  </si>
  <si>
    <t>I    квартал</t>
  </si>
  <si>
    <t>II    квартал</t>
  </si>
  <si>
    <t>III    квартал</t>
  </si>
  <si>
    <t>IV    квартал</t>
  </si>
  <si>
    <t>II     квартал</t>
  </si>
  <si>
    <t>III     квартал</t>
  </si>
  <si>
    <t>2017 год</t>
  </si>
  <si>
    <t>2018 год</t>
  </si>
  <si>
    <t>2019 год</t>
  </si>
  <si>
    <t>1. Перечень многоквартирных домов,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Манилы" на 2017 - 2019 годы</t>
  </si>
  <si>
    <t>2. Реестр многоквартирных домов,  включенных в краткосрочный план реализации региональной программы капитального ремонта общего имущества многоквартирных домов в Камчатском крае на 2014-2043 годы по видам ремонта  по сельскому поселению "село Манилы" на 2017 - 2019 годы</t>
  </si>
  <si>
    <t>Планируемые показатели выполнения краткосрочного плана реализации реализации региональной программы капитального ремонта общего имущества многоквартирных домов в Камчатском крае на 2014-2043 годы по сельскому поселению "село Манилы" на 2017 - 2019 годы</t>
  </si>
  <si>
    <t>Сельское поселение "село Манилы"</t>
  </si>
  <si>
    <t>с. Манилы, ул. Торговая, 1</t>
  </si>
  <si>
    <t>деревянный, брусчатый</t>
  </si>
  <si>
    <t>37.09</t>
  </si>
  <si>
    <r>
      <t>сельского поселения "село Манилы" от _</t>
    </r>
    <r>
      <rPr>
        <u val="single"/>
        <sz val="12"/>
        <color indexed="8"/>
        <rFont val="Times New Roman"/>
        <family val="1"/>
      </rPr>
      <t>20.12.2017</t>
    </r>
    <r>
      <rPr>
        <sz val="12"/>
        <color indexed="8"/>
        <rFont val="Times New Roman"/>
        <family val="1"/>
      </rPr>
      <t>_ № _</t>
    </r>
    <r>
      <rPr>
        <u val="single"/>
        <sz val="12"/>
        <color indexed="8"/>
        <rFont val="Times New Roman"/>
        <family val="1"/>
      </rPr>
      <t>66</t>
    </r>
    <r>
      <rPr>
        <sz val="12"/>
        <color indexed="8"/>
        <rFont val="Times New Roman"/>
        <family val="1"/>
      </rPr>
      <t>__</t>
    </r>
  </si>
  <si>
    <r>
      <t>сельского поселения "село Манилы" от __</t>
    </r>
    <r>
      <rPr>
        <u val="single"/>
        <sz val="12"/>
        <color indexed="8"/>
        <rFont val="Times New Roman"/>
        <family val="1"/>
      </rPr>
      <t>20.12.2017</t>
    </r>
    <r>
      <rPr>
        <sz val="12"/>
        <color indexed="8"/>
        <rFont val="Times New Roman"/>
        <family val="1"/>
      </rPr>
      <t>__ № __</t>
    </r>
    <r>
      <rPr>
        <u val="single"/>
        <sz val="12"/>
        <color indexed="8"/>
        <rFont val="Times New Roman"/>
        <family val="1"/>
      </rPr>
      <t>66</t>
    </r>
    <r>
      <rPr>
        <sz val="12"/>
        <color indexed="8"/>
        <rFont val="Times New Roman"/>
        <family val="1"/>
      </rPr>
      <t>__</t>
    </r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</si>
</sst>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8E0000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16" fontId="0" fillId="0" borderId="0" xfId="0" applyNumberFormat="1" applyAlignment="1">
      <alignment/>
    </xf>
    <xf numFmtId="0" fontId="3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Alignment="1">
      <alignment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3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center"/>
    </xf>
    <xf numFmtId="4" fontId="51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shrinkToFit="1"/>
    </xf>
    <xf numFmtId="4" fontId="50" fillId="0" borderId="10" xfId="0" applyNumberFormat="1" applyFont="1" applyFill="1" applyBorder="1" applyAlignment="1">
      <alignment horizontal="center" vertical="center" wrapText="1"/>
    </xf>
    <xf numFmtId="14" fontId="5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" fontId="50" fillId="0" borderId="10" xfId="0" applyNumberFormat="1" applyFont="1" applyBorder="1" applyAlignment="1">
      <alignment horizontal="center" vertical="center"/>
    </xf>
    <xf numFmtId="3" fontId="52" fillId="0" borderId="10" xfId="0" applyNumberFormat="1" applyFont="1" applyBorder="1" applyAlignment="1">
      <alignment horizontal="center" vertical="center"/>
    </xf>
    <xf numFmtId="4" fontId="5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1" fillId="0" borderId="0" xfId="0" applyFont="1" applyFill="1" applyAlignment="1">
      <alignment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4" fillId="33" borderId="14" xfId="0" applyNumberFormat="1" applyFont="1" applyFill="1" applyBorder="1" applyAlignment="1">
      <alignment horizontal="center" vertical="center" wrapText="1"/>
    </xf>
    <xf numFmtId="4" fontId="4" fillId="34" borderId="15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" fontId="39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3" fontId="50" fillId="0" borderId="10" xfId="0" applyNumberFormat="1" applyFont="1" applyFill="1" applyBorder="1" applyAlignment="1">
      <alignment horizontal="center" vertical="center" wrapText="1"/>
    </xf>
    <xf numFmtId="4" fontId="50" fillId="0" borderId="1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3" fontId="50" fillId="0" borderId="14" xfId="0" applyNumberFormat="1" applyFont="1" applyFill="1" applyBorder="1" applyAlignment="1">
      <alignment horizontal="center" vertical="center" textRotation="90" wrapText="1"/>
    </xf>
    <xf numFmtId="3" fontId="50" fillId="0" borderId="17" xfId="0" applyNumberFormat="1" applyFont="1" applyFill="1" applyBorder="1" applyAlignment="1">
      <alignment horizontal="center" vertical="center" textRotation="90" wrapText="1"/>
    </xf>
    <xf numFmtId="3" fontId="50" fillId="0" borderId="11" xfId="0" applyNumberFormat="1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 textRotation="90" wrapText="1"/>
    </xf>
    <xf numFmtId="0" fontId="50" fillId="0" borderId="17" xfId="0" applyFont="1" applyFill="1" applyBorder="1" applyAlignment="1">
      <alignment horizontal="center" vertical="center" textRotation="90" wrapText="1"/>
    </xf>
    <xf numFmtId="0" fontId="50" fillId="0" borderId="11" xfId="0" applyFont="1" applyFill="1" applyBorder="1" applyAlignment="1">
      <alignment horizontal="center" vertical="center" textRotation="90" wrapText="1"/>
    </xf>
    <xf numFmtId="3" fontId="50" fillId="0" borderId="10" xfId="0" applyNumberFormat="1" applyFont="1" applyFill="1" applyBorder="1" applyAlignment="1">
      <alignment horizontal="center" vertical="center" textRotation="90" wrapText="1"/>
    </xf>
    <xf numFmtId="0" fontId="50" fillId="0" borderId="14" xfId="0" applyFont="1" applyFill="1" applyBorder="1" applyAlignment="1">
      <alignment horizontal="center" vertical="center" textRotation="90"/>
    </xf>
    <xf numFmtId="0" fontId="50" fillId="0" borderId="17" xfId="0" applyFont="1" applyFill="1" applyBorder="1" applyAlignment="1">
      <alignment horizontal="center" vertical="center" textRotation="90"/>
    </xf>
    <xf numFmtId="0" fontId="50" fillId="0" borderId="11" xfId="0" applyFont="1" applyFill="1" applyBorder="1" applyAlignment="1">
      <alignment horizontal="center" vertical="center" textRotation="90"/>
    </xf>
    <xf numFmtId="3" fontId="50" fillId="0" borderId="12" xfId="0" applyNumberFormat="1" applyFont="1" applyFill="1" applyBorder="1" applyAlignment="1">
      <alignment horizontal="center" vertical="center" wrapText="1"/>
    </xf>
    <xf numFmtId="3" fontId="50" fillId="0" borderId="13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top" wrapText="1"/>
    </xf>
    <xf numFmtId="0" fontId="55" fillId="0" borderId="18" xfId="0" applyFont="1" applyBorder="1" applyAlignment="1">
      <alignment horizontal="center" vertical="top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/>
    </xf>
    <xf numFmtId="49" fontId="51" fillId="0" borderId="12" xfId="0" applyNumberFormat="1" applyFont="1" applyFill="1" applyBorder="1" applyAlignment="1">
      <alignment horizontal="center" vertical="center" wrapText="1"/>
    </xf>
    <xf numFmtId="49" fontId="51" fillId="0" borderId="19" xfId="0" applyNumberFormat="1" applyFont="1" applyFill="1" applyBorder="1" applyAlignment="1">
      <alignment horizontal="center" vertical="center" wrapText="1"/>
    </xf>
    <xf numFmtId="49" fontId="51" fillId="0" borderId="13" xfId="0" applyNumberFormat="1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/>
    </xf>
    <xf numFmtId="0" fontId="51" fillId="0" borderId="13" xfId="0" applyFont="1" applyFill="1" applyBorder="1" applyAlignment="1">
      <alignment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50" fillId="0" borderId="12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wrapText="1"/>
    </xf>
    <xf numFmtId="0" fontId="52" fillId="0" borderId="18" xfId="0" applyFont="1" applyBorder="1" applyAlignment="1">
      <alignment horizontal="center" wrapText="1"/>
    </xf>
    <xf numFmtId="0" fontId="52" fillId="0" borderId="22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7"/>
  <sheetViews>
    <sheetView zoomScale="80" zoomScaleNormal="80" zoomScalePageLayoutView="0" workbookViewId="0" topLeftCell="A1">
      <selection activeCell="I2" sqref="I2:T2"/>
    </sheetView>
  </sheetViews>
  <sheetFormatPr defaultColWidth="9.140625" defaultRowHeight="15"/>
  <cols>
    <col min="1" max="1" width="6.140625" style="0" bestFit="1" customWidth="1"/>
    <col min="2" max="2" width="39.140625" style="0" bestFit="1" customWidth="1"/>
    <col min="3" max="4" width="6.57421875" style="0" customWidth="1"/>
    <col min="5" max="5" width="23.57421875" style="0" bestFit="1" customWidth="1"/>
    <col min="6" max="7" width="4.00390625" style="0" bestFit="1" customWidth="1"/>
    <col min="8" max="8" width="9.8515625" style="3" customWidth="1"/>
    <col min="9" max="9" width="9.7109375" style="3" customWidth="1"/>
    <col min="10" max="10" width="9.421875" style="3" customWidth="1"/>
    <col min="11" max="11" width="8.7109375" style="3" customWidth="1"/>
    <col min="12" max="12" width="13.140625" style="3" customWidth="1"/>
    <col min="13" max="13" width="9.57421875" style="3" bestFit="1" customWidth="1"/>
    <col min="14" max="14" width="11.28125" style="3" bestFit="1" customWidth="1"/>
    <col min="15" max="15" width="5.28125" style="3" bestFit="1" customWidth="1"/>
    <col min="16" max="16" width="11.28125" style="3" bestFit="1" customWidth="1"/>
    <col min="17" max="17" width="6.421875" style="3" customWidth="1"/>
    <col min="18" max="19" width="8.7109375" style="3" customWidth="1"/>
    <col min="20" max="20" width="12.00390625" style="0" customWidth="1"/>
    <col min="21" max="21" width="6.140625" style="0" hidden="1" customWidth="1"/>
    <col min="23" max="24" width="10.8515625" style="0" bestFit="1" customWidth="1"/>
    <col min="25" max="25" width="12.421875" style="0" bestFit="1" customWidth="1"/>
    <col min="27" max="27" width="12.421875" style="0" bestFit="1" customWidth="1"/>
  </cols>
  <sheetData>
    <row r="1" spans="1:20" ht="34.5" customHeight="1">
      <c r="A1" s="1"/>
      <c r="B1" s="1"/>
      <c r="C1" s="1"/>
      <c r="D1" s="1"/>
      <c r="E1" s="1"/>
      <c r="F1" s="1"/>
      <c r="G1" s="1"/>
      <c r="H1" s="2"/>
      <c r="I1" s="65" t="s">
        <v>63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</row>
    <row r="2" spans="1:20" ht="34.5" customHeight="1">
      <c r="A2" s="1"/>
      <c r="B2" s="1"/>
      <c r="C2" s="1"/>
      <c r="D2" s="1"/>
      <c r="E2" s="1"/>
      <c r="F2" s="1"/>
      <c r="G2" s="1"/>
      <c r="H2" s="2"/>
      <c r="I2" s="65" t="s">
        <v>87</v>
      </c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</row>
    <row r="3" spans="1:20" ht="51" customHeight="1">
      <c r="A3" s="66" t="s">
        <v>80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</row>
    <row r="4" spans="1:20" s="1" customFormat="1" ht="35.25" customHeight="1">
      <c r="A4" s="67" t="s">
        <v>0</v>
      </c>
      <c r="B4" s="67" t="s">
        <v>1</v>
      </c>
      <c r="C4" s="70" t="s">
        <v>2</v>
      </c>
      <c r="D4" s="71"/>
      <c r="E4" s="60" t="s">
        <v>3</v>
      </c>
      <c r="F4" s="60" t="s">
        <v>4</v>
      </c>
      <c r="G4" s="60" t="s">
        <v>5</v>
      </c>
      <c r="H4" s="53" t="s">
        <v>6</v>
      </c>
      <c r="I4" s="63" t="s">
        <v>7</v>
      </c>
      <c r="J4" s="64"/>
      <c r="K4" s="53" t="s">
        <v>8</v>
      </c>
      <c r="L4" s="75" t="s">
        <v>9</v>
      </c>
      <c r="M4" s="75"/>
      <c r="N4" s="75"/>
      <c r="O4" s="75"/>
      <c r="P4" s="75"/>
      <c r="Q4" s="75"/>
      <c r="R4" s="53" t="s">
        <v>10</v>
      </c>
      <c r="S4" s="53" t="s">
        <v>11</v>
      </c>
      <c r="T4" s="56" t="s">
        <v>12</v>
      </c>
    </row>
    <row r="5" spans="1:20" s="1" customFormat="1" ht="15" customHeight="1">
      <c r="A5" s="68"/>
      <c r="B5" s="68"/>
      <c r="C5" s="56" t="s">
        <v>13</v>
      </c>
      <c r="D5" s="56" t="s">
        <v>14</v>
      </c>
      <c r="E5" s="61"/>
      <c r="F5" s="61"/>
      <c r="G5" s="61"/>
      <c r="H5" s="54"/>
      <c r="I5" s="53" t="s">
        <v>15</v>
      </c>
      <c r="J5" s="53" t="s">
        <v>16</v>
      </c>
      <c r="K5" s="54"/>
      <c r="L5" s="59" t="s">
        <v>15</v>
      </c>
      <c r="M5" s="75" t="s">
        <v>17</v>
      </c>
      <c r="N5" s="75"/>
      <c r="O5" s="75"/>
      <c r="P5" s="75"/>
      <c r="Q5" s="75"/>
      <c r="R5" s="54"/>
      <c r="S5" s="54"/>
      <c r="T5" s="57"/>
    </row>
    <row r="6" spans="1:20" s="1" customFormat="1" ht="195" customHeight="1">
      <c r="A6" s="68"/>
      <c r="B6" s="68"/>
      <c r="C6" s="57"/>
      <c r="D6" s="57"/>
      <c r="E6" s="61"/>
      <c r="F6" s="61"/>
      <c r="G6" s="61"/>
      <c r="H6" s="55"/>
      <c r="I6" s="55"/>
      <c r="J6" s="55"/>
      <c r="K6" s="55"/>
      <c r="L6" s="59"/>
      <c r="M6" s="11" t="s">
        <v>18</v>
      </c>
      <c r="N6" s="11" t="s">
        <v>19</v>
      </c>
      <c r="O6" s="11" t="s">
        <v>20</v>
      </c>
      <c r="P6" s="11" t="s">
        <v>21</v>
      </c>
      <c r="Q6" s="11" t="s">
        <v>62</v>
      </c>
      <c r="R6" s="55"/>
      <c r="S6" s="55"/>
      <c r="T6" s="57"/>
    </row>
    <row r="7" spans="1:20" s="1" customFormat="1" ht="30">
      <c r="A7" s="69"/>
      <c r="B7" s="69"/>
      <c r="C7" s="58"/>
      <c r="D7" s="58"/>
      <c r="E7" s="62"/>
      <c r="F7" s="62"/>
      <c r="G7" s="62"/>
      <c r="H7" s="12" t="s">
        <v>22</v>
      </c>
      <c r="I7" s="12" t="s">
        <v>22</v>
      </c>
      <c r="J7" s="12" t="s">
        <v>22</v>
      </c>
      <c r="K7" s="12" t="s">
        <v>23</v>
      </c>
      <c r="L7" s="12" t="s">
        <v>24</v>
      </c>
      <c r="M7" s="12" t="s">
        <v>24</v>
      </c>
      <c r="N7" s="12" t="s">
        <v>24</v>
      </c>
      <c r="O7" s="12" t="s">
        <v>24</v>
      </c>
      <c r="P7" s="12" t="s">
        <v>24</v>
      </c>
      <c r="Q7" s="12"/>
      <c r="R7" s="12" t="s">
        <v>25</v>
      </c>
      <c r="S7" s="12" t="s">
        <v>25</v>
      </c>
      <c r="T7" s="58"/>
    </row>
    <row r="8" spans="1:20" s="1" customFormat="1" ht="1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4">
        <v>8</v>
      </c>
      <c r="I8" s="14">
        <v>9</v>
      </c>
      <c r="J8" s="14">
        <v>10</v>
      </c>
      <c r="K8" s="14">
        <v>11</v>
      </c>
      <c r="L8" s="14">
        <v>12</v>
      </c>
      <c r="M8" s="14">
        <v>13</v>
      </c>
      <c r="N8" s="14">
        <v>14</v>
      </c>
      <c r="O8" s="14">
        <v>15</v>
      </c>
      <c r="P8" s="14">
        <v>16</v>
      </c>
      <c r="Q8" s="14">
        <v>17</v>
      </c>
      <c r="R8" s="14">
        <v>18</v>
      </c>
      <c r="S8" s="14">
        <v>19</v>
      </c>
      <c r="T8" s="14">
        <v>20</v>
      </c>
    </row>
    <row r="9" spans="1:20" s="9" customFormat="1" ht="15">
      <c r="A9" s="76" t="s">
        <v>60</v>
      </c>
      <c r="B9" s="77"/>
      <c r="C9" s="15"/>
      <c r="D9" s="15"/>
      <c r="E9" s="15"/>
      <c r="F9" s="15"/>
      <c r="G9" s="15"/>
      <c r="H9" s="16">
        <f aca="true" t="shared" si="0" ref="H9:Q9">H11+H13+H16</f>
        <v>1611.04</v>
      </c>
      <c r="I9" s="16">
        <f t="shared" si="0"/>
        <v>1033.2</v>
      </c>
      <c r="J9" s="16">
        <f t="shared" si="0"/>
        <v>1033.2</v>
      </c>
      <c r="K9" s="17">
        <f t="shared" si="0"/>
        <v>50</v>
      </c>
      <c r="L9" s="16">
        <f t="shared" si="0"/>
        <v>1426938</v>
      </c>
      <c r="M9" s="16">
        <f t="shared" si="0"/>
        <v>0</v>
      </c>
      <c r="N9" s="16">
        <f t="shared" si="0"/>
        <v>997107.2452878198</v>
      </c>
      <c r="O9" s="16">
        <f t="shared" si="0"/>
        <v>0</v>
      </c>
      <c r="P9" s="16">
        <f t="shared" si="0"/>
        <v>429830.75471218023</v>
      </c>
      <c r="Q9" s="16">
        <f t="shared" si="0"/>
        <v>0</v>
      </c>
      <c r="R9" s="16" t="s">
        <v>61</v>
      </c>
      <c r="S9" s="16" t="s">
        <v>61</v>
      </c>
      <c r="T9" s="15" t="s">
        <v>61</v>
      </c>
    </row>
    <row r="10" spans="1:20" s="9" customFormat="1" ht="15">
      <c r="A10" s="72" t="s">
        <v>65</v>
      </c>
      <c r="B10" s="73"/>
      <c r="C10" s="73"/>
      <c r="D10" s="73"/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4"/>
    </row>
    <row r="11" spans="1:27" s="9" customFormat="1" ht="15">
      <c r="A11" s="18" t="s">
        <v>26</v>
      </c>
      <c r="B11" s="19" t="s">
        <v>83</v>
      </c>
      <c r="C11" s="15" t="s">
        <v>61</v>
      </c>
      <c r="D11" s="15" t="s">
        <v>61</v>
      </c>
      <c r="E11" s="15" t="s">
        <v>61</v>
      </c>
      <c r="F11" s="15" t="s">
        <v>61</v>
      </c>
      <c r="G11" s="15" t="s">
        <v>61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0</v>
      </c>
      <c r="Q11" s="16">
        <v>0</v>
      </c>
      <c r="R11" s="16" t="s">
        <v>61</v>
      </c>
      <c r="S11" s="16" t="s">
        <v>61</v>
      </c>
      <c r="T11" s="15" t="s">
        <v>61</v>
      </c>
      <c r="W11" s="48"/>
      <c r="X11" s="48"/>
      <c r="Y11" s="48"/>
      <c r="AA11" s="48"/>
    </row>
    <row r="12" spans="1:20" s="10" customFormat="1" ht="15">
      <c r="A12" s="72" t="s">
        <v>66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4"/>
    </row>
    <row r="13" spans="1:25" s="9" customFormat="1" ht="15">
      <c r="A13" s="18" t="s">
        <v>26</v>
      </c>
      <c r="B13" s="19" t="s">
        <v>83</v>
      </c>
      <c r="C13" s="15" t="s">
        <v>61</v>
      </c>
      <c r="D13" s="15" t="s">
        <v>61</v>
      </c>
      <c r="E13" s="15" t="s">
        <v>61</v>
      </c>
      <c r="F13" s="15" t="s">
        <v>61</v>
      </c>
      <c r="G13" s="15" t="s">
        <v>61</v>
      </c>
      <c r="H13" s="16">
        <f aca="true" t="shared" si="1" ref="H13:Q13">SUM(H14:H14)</f>
        <v>805.52</v>
      </c>
      <c r="I13" s="16">
        <f t="shared" si="1"/>
        <v>516.6</v>
      </c>
      <c r="J13" s="16">
        <f t="shared" si="1"/>
        <v>516.6</v>
      </c>
      <c r="K13" s="17">
        <f t="shared" si="1"/>
        <v>25</v>
      </c>
      <c r="L13" s="16">
        <f t="shared" si="1"/>
        <v>121593</v>
      </c>
      <c r="M13" s="16">
        <f t="shared" si="1"/>
        <v>0</v>
      </c>
      <c r="N13" s="16">
        <f t="shared" si="1"/>
        <v>89192.31743067584</v>
      </c>
      <c r="O13" s="16">
        <f t="shared" si="1"/>
        <v>0</v>
      </c>
      <c r="P13" s="16">
        <f t="shared" si="1"/>
        <v>32400.682569324155</v>
      </c>
      <c r="Q13" s="16">
        <f t="shared" si="1"/>
        <v>0</v>
      </c>
      <c r="R13" s="16" t="s">
        <v>61</v>
      </c>
      <c r="S13" s="16" t="s">
        <v>61</v>
      </c>
      <c r="T13" s="15" t="s">
        <v>61</v>
      </c>
      <c r="W13" s="48"/>
      <c r="Y13" s="48"/>
    </row>
    <row r="14" spans="1:27" s="1" customFormat="1" ht="15">
      <c r="A14" s="20" t="s">
        <v>64</v>
      </c>
      <c r="B14" s="21" t="s">
        <v>84</v>
      </c>
      <c r="C14" s="22">
        <v>1972</v>
      </c>
      <c r="D14" s="22">
        <v>1972</v>
      </c>
      <c r="E14" s="23" t="s">
        <v>85</v>
      </c>
      <c r="F14" s="22">
        <v>2</v>
      </c>
      <c r="G14" s="22">
        <v>3</v>
      </c>
      <c r="H14" s="24">
        <v>805.52</v>
      </c>
      <c r="I14" s="24">
        <v>516.6</v>
      </c>
      <c r="J14" s="24">
        <v>516.6</v>
      </c>
      <c r="K14" s="50">
        <v>25</v>
      </c>
      <c r="L14" s="24">
        <f>'Приложение 2'!C14</f>
        <v>121593</v>
      </c>
      <c r="M14" s="24">
        <v>0</v>
      </c>
      <c r="N14" s="24">
        <v>89192.31743067584</v>
      </c>
      <c r="O14" s="24">
        <v>0</v>
      </c>
      <c r="P14" s="24">
        <v>32400.682569324155</v>
      </c>
      <c r="Q14" s="24">
        <v>0</v>
      </c>
      <c r="R14" s="24">
        <f>L14/I14</f>
        <v>235.37166085946572</v>
      </c>
      <c r="S14" s="24">
        <v>1896.4299999999998</v>
      </c>
      <c r="T14" s="25">
        <v>43465</v>
      </c>
      <c r="U14" s="47" t="s">
        <v>86</v>
      </c>
      <c r="V14" s="51"/>
      <c r="W14" s="52"/>
      <c r="AA14" s="49"/>
    </row>
    <row r="15" spans="1:22" s="10" customFormat="1" ht="15">
      <c r="A15" s="72" t="s">
        <v>67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4"/>
      <c r="V15" s="42"/>
    </row>
    <row r="16" spans="1:20" s="9" customFormat="1" ht="15">
      <c r="A16" s="18" t="s">
        <v>26</v>
      </c>
      <c r="B16" s="19" t="s">
        <v>83</v>
      </c>
      <c r="C16" s="15" t="s">
        <v>61</v>
      </c>
      <c r="D16" s="15" t="s">
        <v>61</v>
      </c>
      <c r="E16" s="15" t="s">
        <v>61</v>
      </c>
      <c r="F16" s="15" t="s">
        <v>61</v>
      </c>
      <c r="G16" s="15" t="s">
        <v>61</v>
      </c>
      <c r="H16" s="16">
        <f aca="true" t="shared" si="2" ref="H16:Q16">SUM(H17:H17)</f>
        <v>805.52</v>
      </c>
      <c r="I16" s="16">
        <f t="shared" si="2"/>
        <v>516.6</v>
      </c>
      <c r="J16" s="16">
        <f t="shared" si="2"/>
        <v>516.6</v>
      </c>
      <c r="K16" s="17">
        <f t="shared" si="2"/>
        <v>25</v>
      </c>
      <c r="L16" s="16">
        <f t="shared" si="2"/>
        <v>1305345</v>
      </c>
      <c r="M16" s="16">
        <f t="shared" si="2"/>
        <v>0</v>
      </c>
      <c r="N16" s="16">
        <f t="shared" si="2"/>
        <v>907914.9278571439</v>
      </c>
      <c r="O16" s="16">
        <f t="shared" si="2"/>
        <v>0</v>
      </c>
      <c r="P16" s="16">
        <f t="shared" si="2"/>
        <v>397430.0721428561</v>
      </c>
      <c r="Q16" s="16">
        <f t="shared" si="2"/>
        <v>0</v>
      </c>
      <c r="R16" s="16" t="s">
        <v>61</v>
      </c>
      <c r="S16" s="16" t="s">
        <v>61</v>
      </c>
      <c r="T16" s="15" t="s">
        <v>61</v>
      </c>
    </row>
    <row r="17" spans="1:21" s="26" customFormat="1" ht="15">
      <c r="A17" s="20" t="s">
        <v>64</v>
      </c>
      <c r="B17" s="21" t="s">
        <v>84</v>
      </c>
      <c r="C17" s="22">
        <v>1972</v>
      </c>
      <c r="D17" s="22">
        <v>1972</v>
      </c>
      <c r="E17" s="23" t="s">
        <v>85</v>
      </c>
      <c r="F17" s="22">
        <v>2</v>
      </c>
      <c r="G17" s="22">
        <v>3</v>
      </c>
      <c r="H17" s="24">
        <v>805.52</v>
      </c>
      <c r="I17" s="24">
        <v>516.6</v>
      </c>
      <c r="J17" s="24">
        <v>516.6</v>
      </c>
      <c r="K17" s="12">
        <v>25</v>
      </c>
      <c r="L17" s="24">
        <f>'Приложение 2'!C17</f>
        <v>1305345</v>
      </c>
      <c r="M17" s="24">
        <v>0</v>
      </c>
      <c r="N17" s="24">
        <v>907914.9278571439</v>
      </c>
      <c r="O17" s="24">
        <v>0</v>
      </c>
      <c r="P17" s="24">
        <v>397430.0721428561</v>
      </c>
      <c r="Q17" s="24">
        <v>0</v>
      </c>
      <c r="R17" s="24">
        <f>L17/I17</f>
        <v>2526.800232288037</v>
      </c>
      <c r="S17" s="24">
        <v>2526.8</v>
      </c>
      <c r="T17" s="25">
        <v>43830</v>
      </c>
      <c r="U17" s="47" t="s">
        <v>86</v>
      </c>
    </row>
  </sheetData>
  <sheetProtection/>
  <mergeCells count="26">
    <mergeCell ref="I2:T2"/>
    <mergeCell ref="E4:E7"/>
    <mergeCell ref="A10:T10"/>
    <mergeCell ref="A15:T15"/>
    <mergeCell ref="A12:T12"/>
    <mergeCell ref="L4:Q4"/>
    <mergeCell ref="M5:Q5"/>
    <mergeCell ref="D5:D7"/>
    <mergeCell ref="I5:I6"/>
    <mergeCell ref="A9:B9"/>
    <mergeCell ref="I1:T1"/>
    <mergeCell ref="A3:T3"/>
    <mergeCell ref="A4:A7"/>
    <mergeCell ref="B4:B7"/>
    <mergeCell ref="C4:D4"/>
    <mergeCell ref="H4:H6"/>
    <mergeCell ref="J5:J6"/>
    <mergeCell ref="K4:K6"/>
    <mergeCell ref="R4:R6"/>
    <mergeCell ref="C5:C7"/>
    <mergeCell ref="S4:S6"/>
    <mergeCell ref="T4:T7"/>
    <mergeCell ref="L5:L6"/>
    <mergeCell ref="G4:G7"/>
    <mergeCell ref="I4:J4"/>
    <mergeCell ref="F4:F7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7"/>
  <sheetViews>
    <sheetView tabSelected="1" zoomScale="80" zoomScaleNormal="80" zoomScaleSheetLayoutView="90" zoomScalePageLayoutView="0" workbookViewId="0" topLeftCell="A1">
      <selection activeCell="M2" sqref="M2:V2"/>
    </sheetView>
  </sheetViews>
  <sheetFormatPr defaultColWidth="9.140625" defaultRowHeight="15"/>
  <cols>
    <col min="1" max="1" width="6.7109375" style="5" bestFit="1" customWidth="1"/>
    <col min="2" max="2" width="39.140625" style="5" bestFit="1" customWidth="1"/>
    <col min="3" max="3" width="14.7109375" style="5" customWidth="1"/>
    <col min="4" max="4" width="13.140625" style="5" bestFit="1" customWidth="1"/>
    <col min="5" max="5" width="10.28125" style="5" bestFit="1" customWidth="1"/>
    <col min="6" max="6" width="13.140625" style="5" customWidth="1"/>
    <col min="7" max="7" width="5.00390625" style="5" customWidth="1"/>
    <col min="8" max="8" width="11.421875" style="5" customWidth="1"/>
    <col min="9" max="9" width="11.421875" style="5" bestFit="1" customWidth="1"/>
    <col min="10" max="11" width="7.28125" style="5" customWidth="1"/>
    <col min="12" max="12" width="5.7109375" style="5" bestFit="1" customWidth="1"/>
    <col min="13" max="14" width="5.57421875" style="5" bestFit="1" customWidth="1"/>
    <col min="15" max="15" width="6.28125" style="5" bestFit="1" customWidth="1"/>
    <col min="16" max="16" width="5.7109375" style="5" bestFit="1" customWidth="1"/>
    <col min="17" max="17" width="5.28125" style="5" bestFit="1" customWidth="1"/>
    <col min="18" max="18" width="6.8515625" style="5" bestFit="1" customWidth="1"/>
    <col min="19" max="19" width="5.57421875" style="5" bestFit="1" customWidth="1"/>
    <col min="20" max="20" width="16.7109375" style="5" customWidth="1"/>
    <col min="21" max="21" width="15.421875" style="5" customWidth="1"/>
    <col min="22" max="22" width="11.00390625" style="5" customWidth="1"/>
    <col min="23" max="24" width="0" style="5" hidden="1" customWidth="1"/>
    <col min="25" max="16384" width="9.140625" style="5" customWidth="1"/>
  </cols>
  <sheetData>
    <row r="1" spans="1:22" ht="36" customHeight="1">
      <c r="A1"/>
      <c r="B1"/>
      <c r="C1"/>
      <c r="D1"/>
      <c r="E1"/>
      <c r="F1"/>
      <c r="G1"/>
      <c r="H1"/>
      <c r="I1"/>
      <c r="J1"/>
      <c r="K1"/>
      <c r="L1"/>
      <c r="M1" s="65" t="s">
        <v>69</v>
      </c>
      <c r="N1" s="65"/>
      <c r="O1" s="65"/>
      <c r="P1" s="65"/>
      <c r="Q1" s="65"/>
      <c r="R1" s="65"/>
      <c r="S1" s="65"/>
      <c r="T1" s="65"/>
      <c r="U1" s="65"/>
      <c r="V1" s="65"/>
    </row>
    <row r="2" spans="1:22" ht="36" customHeight="1">
      <c r="A2"/>
      <c r="B2"/>
      <c r="C2"/>
      <c r="D2"/>
      <c r="E2"/>
      <c r="F2"/>
      <c r="G2"/>
      <c r="H2"/>
      <c r="I2"/>
      <c r="J2"/>
      <c r="K2"/>
      <c r="L2"/>
      <c r="M2" s="65" t="s">
        <v>88</v>
      </c>
      <c r="N2" s="65"/>
      <c r="O2" s="65"/>
      <c r="P2" s="65"/>
      <c r="Q2" s="65"/>
      <c r="R2" s="65"/>
      <c r="S2" s="65"/>
      <c r="T2" s="65"/>
      <c r="U2" s="65"/>
      <c r="V2" s="65"/>
    </row>
    <row r="3" spans="1:22" ht="50.25" customHeight="1">
      <c r="A3" s="66" t="s">
        <v>81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s="27" customFormat="1" ht="33" customHeight="1">
      <c r="A4" s="82" t="s">
        <v>27</v>
      </c>
      <c r="B4" s="82" t="s">
        <v>1</v>
      </c>
      <c r="C4" s="82" t="s">
        <v>28</v>
      </c>
      <c r="D4" s="90" t="s">
        <v>29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2"/>
      <c r="T4" s="93" t="s">
        <v>47</v>
      </c>
      <c r="U4" s="93"/>
      <c r="V4" s="93"/>
    </row>
    <row r="5" spans="1:22" s="4" customFormat="1" ht="15" customHeight="1">
      <c r="A5" s="83"/>
      <c r="B5" s="83"/>
      <c r="C5" s="83"/>
      <c r="D5" s="94" t="s">
        <v>30</v>
      </c>
      <c r="E5" s="95"/>
      <c r="F5" s="95"/>
      <c r="G5" s="95"/>
      <c r="H5" s="95"/>
      <c r="I5" s="96"/>
      <c r="J5" s="78" t="s">
        <v>31</v>
      </c>
      <c r="K5" s="79"/>
      <c r="L5" s="78" t="s">
        <v>32</v>
      </c>
      <c r="M5" s="79"/>
      <c r="N5" s="78" t="s">
        <v>33</v>
      </c>
      <c r="O5" s="79"/>
      <c r="P5" s="78" t="s">
        <v>34</v>
      </c>
      <c r="Q5" s="79"/>
      <c r="R5" s="78" t="s">
        <v>35</v>
      </c>
      <c r="S5" s="79"/>
      <c r="T5" s="82" t="s">
        <v>48</v>
      </c>
      <c r="U5" s="82" t="s">
        <v>49</v>
      </c>
      <c r="V5" s="82" t="s">
        <v>36</v>
      </c>
    </row>
    <row r="6" spans="1:22" s="4" customFormat="1" ht="47.25" customHeight="1">
      <c r="A6" s="84"/>
      <c r="B6" s="84"/>
      <c r="C6" s="84"/>
      <c r="D6" s="28" t="s">
        <v>53</v>
      </c>
      <c r="E6" s="28" t="s">
        <v>54</v>
      </c>
      <c r="F6" s="28" t="s">
        <v>55</v>
      </c>
      <c r="G6" s="28" t="s">
        <v>56</v>
      </c>
      <c r="H6" s="28" t="s">
        <v>59</v>
      </c>
      <c r="I6" s="28" t="s">
        <v>58</v>
      </c>
      <c r="J6" s="80"/>
      <c r="K6" s="81"/>
      <c r="L6" s="80"/>
      <c r="M6" s="81"/>
      <c r="N6" s="80"/>
      <c r="O6" s="81"/>
      <c r="P6" s="80"/>
      <c r="Q6" s="81"/>
      <c r="R6" s="80"/>
      <c r="S6" s="81"/>
      <c r="T6" s="84"/>
      <c r="U6" s="84"/>
      <c r="V6" s="84"/>
    </row>
    <row r="7" spans="1:22" s="4" customFormat="1" ht="15">
      <c r="A7" s="29"/>
      <c r="B7" s="29"/>
      <c r="C7" s="28" t="s">
        <v>24</v>
      </c>
      <c r="D7" s="28" t="s">
        <v>24</v>
      </c>
      <c r="E7" s="28" t="s">
        <v>24</v>
      </c>
      <c r="F7" s="28" t="s">
        <v>24</v>
      </c>
      <c r="G7" s="28" t="s">
        <v>24</v>
      </c>
      <c r="H7" s="28" t="s">
        <v>24</v>
      </c>
      <c r="I7" s="28" t="s">
        <v>24</v>
      </c>
      <c r="J7" s="28" t="s">
        <v>37</v>
      </c>
      <c r="K7" s="28" t="s">
        <v>24</v>
      </c>
      <c r="L7" s="28" t="s">
        <v>38</v>
      </c>
      <c r="M7" s="28" t="s">
        <v>24</v>
      </c>
      <c r="N7" s="28" t="s">
        <v>38</v>
      </c>
      <c r="O7" s="28" t="s">
        <v>24</v>
      </c>
      <c r="P7" s="28" t="s">
        <v>38</v>
      </c>
      <c r="Q7" s="28" t="s">
        <v>24</v>
      </c>
      <c r="R7" s="28" t="s">
        <v>39</v>
      </c>
      <c r="S7" s="28" t="s">
        <v>24</v>
      </c>
      <c r="T7" s="28" t="s">
        <v>24</v>
      </c>
      <c r="U7" s="28" t="s">
        <v>40</v>
      </c>
      <c r="V7" s="28" t="s">
        <v>24</v>
      </c>
    </row>
    <row r="8" spans="1:22" s="4" customFormat="1" ht="15">
      <c r="A8" s="30">
        <v>1</v>
      </c>
      <c r="B8" s="30">
        <v>2</v>
      </c>
      <c r="C8" s="30">
        <v>3</v>
      </c>
      <c r="D8" s="30">
        <v>4</v>
      </c>
      <c r="E8" s="30" t="s">
        <v>41</v>
      </c>
      <c r="F8" s="30" t="s">
        <v>42</v>
      </c>
      <c r="G8" s="30" t="s">
        <v>43</v>
      </c>
      <c r="H8" s="30" t="s">
        <v>44</v>
      </c>
      <c r="I8" s="30" t="s">
        <v>45</v>
      </c>
      <c r="J8" s="30">
        <v>5</v>
      </c>
      <c r="K8" s="30">
        <v>6</v>
      </c>
      <c r="L8" s="30">
        <v>7</v>
      </c>
      <c r="M8" s="30">
        <v>8</v>
      </c>
      <c r="N8" s="30">
        <v>9</v>
      </c>
      <c r="O8" s="30">
        <v>10</v>
      </c>
      <c r="P8" s="30">
        <v>11</v>
      </c>
      <c r="Q8" s="30">
        <v>12</v>
      </c>
      <c r="R8" s="30">
        <v>13</v>
      </c>
      <c r="S8" s="30">
        <v>14</v>
      </c>
      <c r="T8" s="30">
        <v>15</v>
      </c>
      <c r="U8" s="30">
        <v>16</v>
      </c>
      <c r="V8" s="30">
        <v>18</v>
      </c>
    </row>
    <row r="9" spans="1:24" s="8" customFormat="1" ht="15">
      <c r="A9" s="88" t="s">
        <v>60</v>
      </c>
      <c r="B9" s="89"/>
      <c r="C9" s="31">
        <f>C11+C13+C16</f>
        <v>1426938</v>
      </c>
      <c r="D9" s="31">
        <f aca="true" t="shared" si="0" ref="D9:X9">D11+D13+D16</f>
        <v>1305345</v>
      </c>
      <c r="E9" s="31">
        <f t="shared" si="0"/>
        <v>0</v>
      </c>
      <c r="F9" s="31">
        <f t="shared" si="0"/>
        <v>1305345</v>
      </c>
      <c r="G9" s="31">
        <f t="shared" si="0"/>
        <v>0</v>
      </c>
      <c r="H9" s="31">
        <f t="shared" si="0"/>
        <v>0</v>
      </c>
      <c r="I9" s="31">
        <f t="shared" si="0"/>
        <v>0</v>
      </c>
      <c r="J9" s="31">
        <f t="shared" si="0"/>
        <v>0</v>
      </c>
      <c r="K9" s="31">
        <f t="shared" si="0"/>
        <v>0</v>
      </c>
      <c r="L9" s="31">
        <f t="shared" si="0"/>
        <v>0</v>
      </c>
      <c r="M9" s="31">
        <f t="shared" si="0"/>
        <v>0</v>
      </c>
      <c r="N9" s="31">
        <f t="shared" si="0"/>
        <v>0</v>
      </c>
      <c r="O9" s="31">
        <f t="shared" si="0"/>
        <v>0</v>
      </c>
      <c r="P9" s="31">
        <f t="shared" si="0"/>
        <v>0</v>
      </c>
      <c r="Q9" s="31">
        <f t="shared" si="0"/>
        <v>0</v>
      </c>
      <c r="R9" s="31">
        <f t="shared" si="0"/>
        <v>0</v>
      </c>
      <c r="S9" s="31">
        <f t="shared" si="0"/>
        <v>0</v>
      </c>
      <c r="T9" s="31">
        <f t="shared" si="0"/>
        <v>0</v>
      </c>
      <c r="U9" s="31">
        <f t="shared" si="0"/>
        <v>0</v>
      </c>
      <c r="V9" s="31">
        <f t="shared" si="0"/>
        <v>121593</v>
      </c>
      <c r="W9" s="31">
        <f t="shared" si="0"/>
        <v>68802.44514808821</v>
      </c>
      <c r="X9" s="31">
        <f t="shared" si="0"/>
        <v>52789.58757178821</v>
      </c>
    </row>
    <row r="10" spans="1:22" s="8" customFormat="1" ht="15">
      <c r="A10" s="85" t="s">
        <v>65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7"/>
    </row>
    <row r="11" spans="1:22" s="8" customFormat="1" ht="14.25" customHeight="1">
      <c r="A11" s="18" t="s">
        <v>57</v>
      </c>
      <c r="B11" s="19" t="s">
        <v>83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</row>
    <row r="12" spans="1:22" s="8" customFormat="1" ht="14.25" customHeight="1">
      <c r="A12" s="85" t="s">
        <v>66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1:24" s="8" customFormat="1" ht="14.25" customHeight="1" thickBot="1">
      <c r="A13" s="18" t="s">
        <v>57</v>
      </c>
      <c r="B13" s="19" t="s">
        <v>83</v>
      </c>
      <c r="C13" s="32">
        <f aca="true" t="shared" si="1" ref="C13:X13">SUM(C14:C14)</f>
        <v>121593</v>
      </c>
      <c r="D13" s="32">
        <f t="shared" si="1"/>
        <v>0</v>
      </c>
      <c r="E13" s="45">
        <f t="shared" si="1"/>
        <v>0</v>
      </c>
      <c r="F13" s="45">
        <f t="shared" si="1"/>
        <v>0</v>
      </c>
      <c r="G13" s="32">
        <f t="shared" si="1"/>
        <v>0</v>
      </c>
      <c r="H13" s="32">
        <f t="shared" si="1"/>
        <v>0</v>
      </c>
      <c r="I13" s="32">
        <f t="shared" si="1"/>
        <v>0</v>
      </c>
      <c r="J13" s="32">
        <f t="shared" si="1"/>
        <v>0</v>
      </c>
      <c r="K13" s="32">
        <f t="shared" si="1"/>
        <v>0</v>
      </c>
      <c r="L13" s="32">
        <f t="shared" si="1"/>
        <v>0</v>
      </c>
      <c r="M13" s="32">
        <f t="shared" si="1"/>
        <v>0</v>
      </c>
      <c r="N13" s="32">
        <f t="shared" si="1"/>
        <v>0</v>
      </c>
      <c r="O13" s="32">
        <f t="shared" si="1"/>
        <v>0</v>
      </c>
      <c r="P13" s="32">
        <f t="shared" si="1"/>
        <v>0</v>
      </c>
      <c r="Q13" s="32">
        <f t="shared" si="1"/>
        <v>0</v>
      </c>
      <c r="R13" s="32">
        <f t="shared" si="1"/>
        <v>0</v>
      </c>
      <c r="S13" s="32">
        <f t="shared" si="1"/>
        <v>0</v>
      </c>
      <c r="T13" s="32">
        <f t="shared" si="1"/>
        <v>0</v>
      </c>
      <c r="U13" s="32">
        <f t="shared" si="1"/>
        <v>0</v>
      </c>
      <c r="V13" s="32">
        <f t="shared" si="1"/>
        <v>121593</v>
      </c>
      <c r="W13" s="32">
        <f t="shared" si="1"/>
        <v>68802.44514808821</v>
      </c>
      <c r="X13" s="32">
        <f t="shared" si="1"/>
        <v>52789.58757178821</v>
      </c>
    </row>
    <row r="14" spans="1:24" s="4" customFormat="1" ht="15" customHeight="1" thickBot="1">
      <c r="A14" s="33" t="s">
        <v>68</v>
      </c>
      <c r="B14" s="21" t="s">
        <v>84</v>
      </c>
      <c r="C14" s="34">
        <f>D14+M14+O14+Q14+V14</f>
        <v>121593</v>
      </c>
      <c r="D14" s="43">
        <f>SUM(E14:I14)</f>
        <v>0</v>
      </c>
      <c r="E14" s="46">
        <v>0</v>
      </c>
      <c r="F14" s="46">
        <v>0</v>
      </c>
      <c r="G14" s="44">
        <v>0</v>
      </c>
      <c r="H14" s="35">
        <v>0</v>
      </c>
      <c r="I14" s="35">
        <v>0</v>
      </c>
      <c r="J14" s="36">
        <v>0</v>
      </c>
      <c r="K14" s="36">
        <v>0</v>
      </c>
      <c r="L14" s="35">
        <v>0</v>
      </c>
      <c r="M14" s="35">
        <v>0</v>
      </c>
      <c r="N14" s="36">
        <v>0</v>
      </c>
      <c r="O14" s="36">
        <v>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35">
        <v>0</v>
      </c>
      <c r="V14" s="34">
        <v>121593</v>
      </c>
      <c r="W14" s="35">
        <v>68802.44514808821</v>
      </c>
      <c r="X14" s="35">
        <v>52789.58757178821</v>
      </c>
    </row>
    <row r="15" spans="1:22" s="8" customFormat="1" ht="14.25" customHeight="1">
      <c r="A15" s="85" t="s">
        <v>67</v>
      </c>
      <c r="B15" s="86"/>
      <c r="C15" s="86"/>
      <c r="D15" s="86"/>
      <c r="E15" s="86"/>
      <c r="F15" s="86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7"/>
    </row>
    <row r="16" spans="1:22" s="8" customFormat="1" ht="14.25" customHeight="1">
      <c r="A16" s="18" t="s">
        <v>57</v>
      </c>
      <c r="B16" s="19" t="s">
        <v>83</v>
      </c>
      <c r="C16" s="32">
        <f aca="true" t="shared" si="2" ref="C16:V16">SUM(C17:C17)</f>
        <v>1305345</v>
      </c>
      <c r="D16" s="32">
        <f t="shared" si="2"/>
        <v>1305345</v>
      </c>
      <c r="E16" s="32">
        <f t="shared" si="2"/>
        <v>0</v>
      </c>
      <c r="F16" s="32">
        <f t="shared" si="2"/>
        <v>1305345</v>
      </c>
      <c r="G16" s="32">
        <f t="shared" si="2"/>
        <v>0</v>
      </c>
      <c r="H16" s="32">
        <f t="shared" si="2"/>
        <v>0</v>
      </c>
      <c r="I16" s="32">
        <f t="shared" si="2"/>
        <v>0</v>
      </c>
      <c r="J16" s="32">
        <f t="shared" si="2"/>
        <v>0</v>
      </c>
      <c r="K16" s="32">
        <f t="shared" si="2"/>
        <v>0</v>
      </c>
      <c r="L16" s="32">
        <f t="shared" si="2"/>
        <v>0</v>
      </c>
      <c r="M16" s="32">
        <f t="shared" si="2"/>
        <v>0</v>
      </c>
      <c r="N16" s="32">
        <f t="shared" si="2"/>
        <v>0</v>
      </c>
      <c r="O16" s="32">
        <f t="shared" si="2"/>
        <v>0</v>
      </c>
      <c r="P16" s="32">
        <f t="shared" si="2"/>
        <v>0</v>
      </c>
      <c r="Q16" s="32">
        <f t="shared" si="2"/>
        <v>0</v>
      </c>
      <c r="R16" s="32">
        <f t="shared" si="2"/>
        <v>0</v>
      </c>
      <c r="S16" s="32">
        <f t="shared" si="2"/>
        <v>0</v>
      </c>
      <c r="T16" s="32">
        <f t="shared" si="2"/>
        <v>0</v>
      </c>
      <c r="U16" s="32">
        <f t="shared" si="2"/>
        <v>0</v>
      </c>
      <c r="V16" s="32">
        <f t="shared" si="2"/>
        <v>0</v>
      </c>
    </row>
    <row r="17" spans="1:22" s="4" customFormat="1" ht="15" customHeight="1">
      <c r="A17" s="33" t="s">
        <v>46</v>
      </c>
      <c r="B17" s="21" t="s">
        <v>84</v>
      </c>
      <c r="C17" s="34">
        <f>D17+M17+O17+Q17+V17</f>
        <v>1305345</v>
      </c>
      <c r="D17" s="35">
        <f>SUM(E17:I17)</f>
        <v>1305345</v>
      </c>
      <c r="E17" s="35">
        <v>0</v>
      </c>
      <c r="F17" s="34">
        <v>1305345</v>
      </c>
      <c r="G17" s="35">
        <v>0</v>
      </c>
      <c r="H17" s="35">
        <v>0</v>
      </c>
      <c r="I17" s="35">
        <v>0</v>
      </c>
      <c r="J17" s="36">
        <v>0</v>
      </c>
      <c r="K17" s="36">
        <v>0</v>
      </c>
      <c r="L17" s="35">
        <v>0</v>
      </c>
      <c r="M17" s="35">
        <v>0</v>
      </c>
      <c r="N17" s="36">
        <v>0</v>
      </c>
      <c r="O17" s="36">
        <v>0</v>
      </c>
      <c r="P17" s="35">
        <v>0</v>
      </c>
      <c r="Q17" s="35">
        <v>0</v>
      </c>
      <c r="R17" s="35">
        <v>0</v>
      </c>
      <c r="S17" s="35">
        <v>0</v>
      </c>
      <c r="T17" s="35">
        <v>0</v>
      </c>
      <c r="U17" s="35">
        <v>0</v>
      </c>
      <c r="V17" s="34">
        <v>0</v>
      </c>
    </row>
  </sheetData>
  <sheetProtection/>
  <mergeCells count="22">
    <mergeCell ref="U5:U6"/>
    <mergeCell ref="A4:A6"/>
    <mergeCell ref="A3:V3"/>
    <mergeCell ref="A9:B9"/>
    <mergeCell ref="V5:V6"/>
    <mergeCell ref="A12:V12"/>
    <mergeCell ref="N5:O6"/>
    <mergeCell ref="D4:S4"/>
    <mergeCell ref="T4:V4"/>
    <mergeCell ref="D5:I5"/>
    <mergeCell ref="P5:Q6"/>
    <mergeCell ref="A10:V10"/>
    <mergeCell ref="L5:M6"/>
    <mergeCell ref="B4:B6"/>
    <mergeCell ref="C4:C6"/>
    <mergeCell ref="A15:V15"/>
    <mergeCell ref="M1:V1"/>
    <mergeCell ref="M2:V2"/>
    <mergeCell ref="J5:K6"/>
    <mergeCell ref="R5:S6"/>
    <mergeCell ref="T5:T6"/>
  </mergeCells>
  <printOptions/>
  <pageMargins left="0.7874015748031497" right="0.7874015748031497" top="1.1811023622047245" bottom="0.7874015748031497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"/>
  <sheetViews>
    <sheetView zoomScalePageLayoutView="0" workbookViewId="0" topLeftCell="A1">
      <selection activeCell="F2" sqref="F2:N2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9.28125" style="0" customWidth="1"/>
    <col min="4" max="4" width="19.57421875" style="0" customWidth="1"/>
    <col min="5" max="5" width="8.00390625" style="0" bestFit="1" customWidth="1"/>
    <col min="6" max="6" width="8.57421875" style="0" bestFit="1" customWidth="1"/>
    <col min="7" max="8" width="9.140625" style="0" bestFit="1" customWidth="1"/>
    <col min="9" max="9" width="7.00390625" style="0" customWidth="1"/>
    <col min="10" max="10" width="8.00390625" style="0" bestFit="1" customWidth="1"/>
    <col min="11" max="11" width="8.57421875" style="0" bestFit="1" customWidth="1"/>
    <col min="12" max="12" width="9.140625" style="0" bestFit="1" customWidth="1"/>
    <col min="13" max="14" width="11.8515625" style="0" customWidth="1"/>
  </cols>
  <sheetData>
    <row r="1" spans="1:14" ht="33" customHeight="1">
      <c r="A1" s="6"/>
      <c r="F1" s="65" t="s">
        <v>70</v>
      </c>
      <c r="G1" s="65"/>
      <c r="H1" s="65"/>
      <c r="I1" s="65"/>
      <c r="J1" s="65"/>
      <c r="K1" s="65"/>
      <c r="L1" s="65"/>
      <c r="M1" s="65"/>
      <c r="N1" s="65"/>
    </row>
    <row r="2" spans="1:14" ht="33" customHeight="1">
      <c r="A2" s="6"/>
      <c r="F2" s="65" t="s">
        <v>88</v>
      </c>
      <c r="G2" s="65"/>
      <c r="H2" s="65"/>
      <c r="I2" s="65"/>
      <c r="J2" s="65"/>
      <c r="K2" s="65"/>
      <c r="L2" s="65"/>
      <c r="M2" s="65"/>
      <c r="N2" s="65"/>
    </row>
    <row r="3" spans="1:14" ht="69.75" customHeight="1">
      <c r="A3" s="98" t="s">
        <v>82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s="1" customFormat="1" ht="18" customHeight="1">
      <c r="A4" s="82" t="s">
        <v>0</v>
      </c>
      <c r="B4" s="97" t="s">
        <v>50</v>
      </c>
      <c r="C4" s="99" t="s">
        <v>51</v>
      </c>
      <c r="D4" s="99" t="s">
        <v>8</v>
      </c>
      <c r="E4" s="97" t="s">
        <v>52</v>
      </c>
      <c r="F4" s="97"/>
      <c r="G4" s="97"/>
      <c r="H4" s="97"/>
      <c r="I4" s="97"/>
      <c r="J4" s="97" t="s">
        <v>9</v>
      </c>
      <c r="K4" s="97"/>
      <c r="L4" s="97"/>
      <c r="M4" s="97"/>
      <c r="N4" s="97"/>
    </row>
    <row r="5" spans="1:14" s="1" customFormat="1" ht="56.25" customHeight="1">
      <c r="A5" s="83"/>
      <c r="B5" s="97"/>
      <c r="C5" s="99"/>
      <c r="D5" s="99"/>
      <c r="E5" s="28" t="s">
        <v>71</v>
      </c>
      <c r="F5" s="28" t="s">
        <v>72</v>
      </c>
      <c r="G5" s="28" t="s">
        <v>73</v>
      </c>
      <c r="H5" s="28" t="s">
        <v>74</v>
      </c>
      <c r="I5" s="28" t="s">
        <v>15</v>
      </c>
      <c r="J5" s="28" t="s">
        <v>71</v>
      </c>
      <c r="K5" s="28" t="s">
        <v>75</v>
      </c>
      <c r="L5" s="28" t="s">
        <v>76</v>
      </c>
      <c r="M5" s="28" t="s">
        <v>74</v>
      </c>
      <c r="N5" s="28" t="s">
        <v>15</v>
      </c>
    </row>
    <row r="6" spans="1:14" s="1" customFormat="1" ht="15">
      <c r="A6" s="84"/>
      <c r="B6" s="97"/>
      <c r="C6" s="37" t="s">
        <v>38</v>
      </c>
      <c r="D6" s="30" t="s">
        <v>23</v>
      </c>
      <c r="E6" s="30" t="s">
        <v>37</v>
      </c>
      <c r="F6" s="30" t="s">
        <v>37</v>
      </c>
      <c r="G6" s="30" t="s">
        <v>37</v>
      </c>
      <c r="H6" s="30" t="s">
        <v>37</v>
      </c>
      <c r="I6" s="30" t="s">
        <v>37</v>
      </c>
      <c r="J6" s="30" t="s">
        <v>24</v>
      </c>
      <c r="K6" s="30" t="s">
        <v>24</v>
      </c>
      <c r="L6" s="30" t="s">
        <v>24</v>
      </c>
      <c r="M6" s="30" t="s">
        <v>24</v>
      </c>
      <c r="N6" s="30" t="s">
        <v>24</v>
      </c>
    </row>
    <row r="7" spans="1:14" s="1" customFormat="1" ht="1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  <c r="H7" s="30">
        <v>8</v>
      </c>
      <c r="I7" s="30">
        <v>9</v>
      </c>
      <c r="J7" s="30">
        <v>10</v>
      </c>
      <c r="K7" s="30">
        <v>11</v>
      </c>
      <c r="L7" s="30">
        <v>12</v>
      </c>
      <c r="M7" s="30">
        <v>13</v>
      </c>
      <c r="N7" s="30">
        <v>14</v>
      </c>
    </row>
    <row r="8" spans="1:14" s="41" customFormat="1" ht="15">
      <c r="A8" s="30">
        <v>1</v>
      </c>
      <c r="B8" s="28" t="s">
        <v>77</v>
      </c>
      <c r="C8" s="38">
        <f>'Приложение 1'!H11</f>
        <v>0</v>
      </c>
      <c r="D8" s="39">
        <f>'Приложение 1'!K11</f>
        <v>0</v>
      </c>
      <c r="E8" s="30"/>
      <c r="F8" s="30"/>
      <c r="G8" s="30"/>
      <c r="H8" s="30">
        <v>0</v>
      </c>
      <c r="I8" s="30">
        <f>H8</f>
        <v>0</v>
      </c>
      <c r="J8" s="30"/>
      <c r="K8" s="30"/>
      <c r="L8" s="30"/>
      <c r="M8" s="40">
        <f>'Приложение 1'!L11</f>
        <v>0</v>
      </c>
      <c r="N8" s="40">
        <f>M8</f>
        <v>0</v>
      </c>
    </row>
    <row r="9" spans="1:14" s="41" customFormat="1" ht="15">
      <c r="A9" s="30">
        <v>2</v>
      </c>
      <c r="B9" s="28" t="s">
        <v>78</v>
      </c>
      <c r="C9" s="38">
        <v>1230.6</v>
      </c>
      <c r="D9" s="39">
        <v>58</v>
      </c>
      <c r="E9" s="30"/>
      <c r="F9" s="30"/>
      <c r="G9" s="30"/>
      <c r="H9" s="30">
        <v>1</v>
      </c>
      <c r="I9" s="30">
        <f>H9</f>
        <v>1</v>
      </c>
      <c r="J9" s="30"/>
      <c r="K9" s="30"/>
      <c r="L9" s="30"/>
      <c r="M9" s="40">
        <f>'Приложение 1'!L13</f>
        <v>121593</v>
      </c>
      <c r="N9" s="40">
        <f>M9</f>
        <v>121593</v>
      </c>
    </row>
    <row r="10" spans="1:14" s="41" customFormat="1" ht="15">
      <c r="A10" s="30">
        <v>3</v>
      </c>
      <c r="B10" s="28" t="s">
        <v>79</v>
      </c>
      <c r="C10" s="38">
        <v>1230.6</v>
      </c>
      <c r="D10" s="39">
        <v>58</v>
      </c>
      <c r="E10" s="30"/>
      <c r="F10" s="30"/>
      <c r="G10" s="30"/>
      <c r="H10" s="30">
        <v>1</v>
      </c>
      <c r="I10" s="30">
        <f>H10</f>
        <v>1</v>
      </c>
      <c r="J10" s="30"/>
      <c r="K10" s="30"/>
      <c r="L10" s="30"/>
      <c r="M10" s="40">
        <f>'Приложение 1'!L16</f>
        <v>1305345</v>
      </c>
      <c r="N10" s="40">
        <f>M10</f>
        <v>1305345</v>
      </c>
    </row>
    <row r="23" ht="15">
      <c r="A23" s="7"/>
    </row>
  </sheetData>
  <sheetProtection/>
  <mergeCells count="9">
    <mergeCell ref="J4:N4"/>
    <mergeCell ref="F2:N2"/>
    <mergeCell ref="F1:N1"/>
    <mergeCell ref="A3:N3"/>
    <mergeCell ref="A4:A6"/>
    <mergeCell ref="B4:B6"/>
    <mergeCell ref="C4:C5"/>
    <mergeCell ref="D4:D5"/>
    <mergeCell ref="E4:I4"/>
  </mergeCells>
  <printOptions/>
  <pageMargins left="0.7874015748031497" right="0.7874015748031497" top="1.1811023622047245" bottom="0.7874015748031497" header="0.31496062992125984" footer="0.31496062992125984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Кузовлев Дмитрий Владимирович</dc:creator>
  <cp:keywords/>
  <dc:description/>
  <cp:lastModifiedBy>Пользователь</cp:lastModifiedBy>
  <cp:lastPrinted>2017-12-18T01:38:28Z</cp:lastPrinted>
  <dcterms:created xsi:type="dcterms:W3CDTF">2014-07-06T05:24:36Z</dcterms:created>
  <dcterms:modified xsi:type="dcterms:W3CDTF">2017-12-24T01:30:57Z</dcterms:modified>
  <cp:category/>
  <cp:version/>
  <cp:contentType/>
  <cp:contentStatus/>
</cp:coreProperties>
</file>